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<sst xmlns="http://schemas.openxmlformats.org/spreadsheetml/2006/main" count="72" uniqueCount="53">
  <si>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ФОТ</t>
  </si>
  <si>
    <t>Председатель</t>
  </si>
  <si>
    <t>Связь</t>
  </si>
  <si>
    <t>Аренда зала для ОС</t>
  </si>
  <si>
    <t>Канцтовары</t>
  </si>
  <si>
    <t>Раздаточные материалы</t>
  </si>
  <si>
    <t>Рассылка уведомлений</t>
  </si>
  <si>
    <t>Освоение площадки</t>
  </si>
  <si>
    <t>Изготовление бытовки</t>
  </si>
  <si>
    <t>01.07.2012. бытовка 18 кв.метров, эл.пр.,счётчик.</t>
  </si>
  <si>
    <t>Эл.энергия</t>
  </si>
  <si>
    <t>3000 руб. в месяц</t>
  </si>
  <si>
    <t>Сторож</t>
  </si>
  <si>
    <t>Картриджи</t>
  </si>
  <si>
    <t>Статья</t>
  </si>
  <si>
    <t>Источник финансирования</t>
  </si>
  <si>
    <t>Членский</t>
  </si>
  <si>
    <t>Целевой</t>
  </si>
  <si>
    <t>v</t>
  </si>
  <si>
    <t>Налоги прочие.</t>
  </si>
  <si>
    <t>Сумма</t>
  </si>
  <si>
    <t>Пояснение</t>
  </si>
  <si>
    <t>Общие затраты</t>
  </si>
  <si>
    <t>ГСМ</t>
  </si>
  <si>
    <t>Подитог</t>
  </si>
  <si>
    <t>Общее собрание (ОС)</t>
  </si>
  <si>
    <t>Администрирование сайта</t>
  </si>
  <si>
    <t>1 шт. в 2 месяца, 2000 руб.либо заправка 350р.</t>
  </si>
  <si>
    <t>Затраты ГСМ -2000 руб. в месяц с 01.04.2012</t>
  </si>
  <si>
    <t>3 собрания* 3 часа, 1 час - 500 руб.</t>
  </si>
  <si>
    <t xml:space="preserve">Секретарь </t>
  </si>
  <si>
    <t>на сегодня на инициативных началах</t>
  </si>
  <si>
    <t>Налоги с ЗП</t>
  </si>
  <si>
    <t>ИТОГО</t>
  </si>
  <si>
    <t>Смета на 2012 год(с мая по декабрь).</t>
  </si>
  <si>
    <t>Бумага.. 1000 руб. в месяц</t>
  </si>
  <si>
    <t>Сотовая связь 500 руб. в месяц с 01.04.2012</t>
  </si>
  <si>
    <t>Услуги банка</t>
  </si>
  <si>
    <t>1300 в месяц</t>
  </si>
  <si>
    <t>Выделенный человек 40тыс. В месяц</t>
  </si>
  <si>
    <t xml:space="preserve">Аренда офиса </t>
  </si>
  <si>
    <t>Прочие непредвиденные расходы</t>
  </si>
  <si>
    <t>1000 в месяц</t>
  </si>
  <si>
    <t>Приложение №1 к протоколу №3 от 03.05.2012</t>
  </si>
  <si>
    <t>Протоколы оформление и объявления.3тыс. В месяц</t>
  </si>
  <si>
    <t>Бухгалтер-кассир</t>
  </si>
  <si>
    <t>8тыс.в месяц</t>
  </si>
  <si>
    <t>По почте 100руб.*55чел*2 собрания</t>
  </si>
  <si>
    <t xml:space="preserve">на 1 участника - 10 руб. * 2 собрания </t>
  </si>
  <si>
    <t>Вступительный взнос</t>
  </si>
  <si>
    <t xml:space="preserve">Покрытие расходов на регистрацию, печать, бумагу. Картриджи, членские книжки, амортизация или приобритение оргтехники. Открытие счета в банке. </t>
  </si>
  <si>
    <t>Членский взнос</t>
  </si>
  <si>
    <t>на 8 месяцев до 31.12.2012.г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</si>
</sst>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0" zoomScaleNormal="90" zoomScalePageLayoutView="0" workbookViewId="0" topLeftCell="A1">
      <selection activeCell="H47" sqref="H47"/>
    </sheetView>
  </sheetViews>
  <sheetFormatPr defaultColWidth="9.140625" defaultRowHeight="15"/>
  <cols>
    <col min="1" max="1" width="29.00390625" style="2" customWidth="1"/>
    <col min="2" max="2" width="10.57421875" style="1" customWidth="1"/>
    <col min="3" max="3" width="42.28125" style="0" bestFit="1" customWidth="1"/>
    <col min="4" max="4" width="9.28125" style="0" bestFit="1" customWidth="1"/>
    <col min="5" max="5" width="12.28125" style="0" customWidth="1"/>
  </cols>
  <sheetData>
    <row r="1" spans="1:3" ht="15" customHeight="1">
      <c r="A1" s="12" t="s">
        <v>43</v>
      </c>
      <c r="B1" s="12"/>
      <c r="C1" s="12" t="s">
        <v>34</v>
      </c>
    </row>
    <row r="2" spans="1:5" ht="13.5" customHeight="1">
      <c r="A2" s="19" t="s">
        <v>14</v>
      </c>
      <c r="B2" s="19" t="s">
        <v>20</v>
      </c>
      <c r="C2" s="19" t="s">
        <v>21</v>
      </c>
      <c r="D2" s="15" t="s">
        <v>15</v>
      </c>
      <c r="E2" s="15"/>
    </row>
    <row r="3" spans="1:5" ht="10.5" customHeight="1">
      <c r="A3" s="20"/>
      <c r="B3" s="20"/>
      <c r="C3" s="20"/>
      <c r="D3" s="3" t="s">
        <v>16</v>
      </c>
      <c r="E3" s="3" t="s">
        <v>17</v>
      </c>
    </row>
    <row r="4" spans="1:5" ht="13.5" customHeight="1">
      <c r="A4" s="4" t="s">
        <v>0</v>
      </c>
      <c r="B4" s="5"/>
      <c r="C4" s="6"/>
      <c r="D4" s="6"/>
      <c r="E4" s="6"/>
    </row>
    <row r="5" spans="1:5" ht="13.5" customHeight="1">
      <c r="A5" s="7" t="s">
        <v>1</v>
      </c>
      <c r="B5" s="8">
        <f>40000*8</f>
        <v>320000</v>
      </c>
      <c r="C5" s="3" t="s">
        <v>39</v>
      </c>
      <c r="D5" s="3" t="s">
        <v>18</v>
      </c>
      <c r="E5" s="3"/>
    </row>
    <row r="6" spans="1:5" ht="13.5" customHeight="1">
      <c r="A6" s="7" t="s">
        <v>45</v>
      </c>
      <c r="B6" s="16">
        <f>8000*8</f>
        <v>64000</v>
      </c>
      <c r="C6" s="17" t="s">
        <v>46</v>
      </c>
      <c r="D6" s="3" t="s">
        <v>18</v>
      </c>
      <c r="E6" s="3"/>
    </row>
    <row r="7" spans="1:5" ht="13.5" customHeight="1">
      <c r="A7" s="7" t="s">
        <v>30</v>
      </c>
      <c r="B7" s="8">
        <f>3000*8</f>
        <v>24000</v>
      </c>
      <c r="C7" s="3" t="s">
        <v>44</v>
      </c>
      <c r="D7" s="3" t="s">
        <v>18</v>
      </c>
      <c r="E7" s="3"/>
    </row>
    <row r="8" spans="1:5" ht="13.5" customHeight="1" hidden="1">
      <c r="A8" s="7" t="s">
        <v>12</v>
      </c>
      <c r="B8" s="8"/>
      <c r="C8" s="3"/>
      <c r="D8" s="3" t="s">
        <v>18</v>
      </c>
      <c r="E8" s="3"/>
    </row>
    <row r="9" spans="1:5" ht="13.5" customHeight="1">
      <c r="A9" s="18" t="s">
        <v>32</v>
      </c>
      <c r="B9" s="16">
        <f>SUM(B5:B8)*30.2%</f>
        <v>123216</v>
      </c>
      <c r="C9" s="17"/>
      <c r="D9" s="17" t="s">
        <v>18</v>
      </c>
      <c r="E9" s="17"/>
    </row>
    <row r="10" spans="1:5" ht="13.5" customHeight="1">
      <c r="A10" s="9" t="s">
        <v>24</v>
      </c>
      <c r="B10" s="10">
        <f>SUM(B5:B9)</f>
        <v>531216</v>
      </c>
      <c r="C10" s="3"/>
      <c r="D10" s="3"/>
      <c r="E10" s="3"/>
    </row>
    <row r="11" spans="1:5" ht="13.5" customHeight="1">
      <c r="A11" s="4" t="s">
        <v>22</v>
      </c>
      <c r="B11" s="5"/>
      <c r="C11" s="6"/>
      <c r="D11" s="6"/>
      <c r="E11" s="6"/>
    </row>
    <row r="12" spans="1:5" ht="13.5" customHeight="1">
      <c r="A12" s="7" t="s">
        <v>4</v>
      </c>
      <c r="B12" s="8">
        <f>1000*8</f>
        <v>8000</v>
      </c>
      <c r="C12" s="3" t="s">
        <v>35</v>
      </c>
      <c r="D12" s="3" t="s">
        <v>18</v>
      </c>
      <c r="E12" s="3"/>
    </row>
    <row r="13" spans="1:5" ht="13.5" customHeight="1">
      <c r="A13" s="7" t="s">
        <v>13</v>
      </c>
      <c r="B13" s="8">
        <f>2000*4</f>
        <v>8000</v>
      </c>
      <c r="C13" s="3" t="s">
        <v>27</v>
      </c>
      <c r="D13" s="3" t="s">
        <v>18</v>
      </c>
      <c r="E13" s="3"/>
    </row>
    <row r="14" spans="1:5" ht="13.5" customHeight="1">
      <c r="A14" s="7" t="s">
        <v>40</v>
      </c>
      <c r="B14" s="8">
        <f>2000*8</f>
        <v>16000</v>
      </c>
      <c r="C14" s="3"/>
      <c r="D14" s="3" t="s">
        <v>18</v>
      </c>
      <c r="E14" s="3"/>
    </row>
    <row r="15" spans="1:5" ht="13.5" customHeight="1">
      <c r="A15" s="7" t="s">
        <v>23</v>
      </c>
      <c r="B15" s="8">
        <f>2000*9</f>
        <v>18000</v>
      </c>
      <c r="C15" s="3" t="s">
        <v>28</v>
      </c>
      <c r="D15" s="3" t="s">
        <v>18</v>
      </c>
      <c r="E15" s="3"/>
    </row>
    <row r="16" spans="1:5" ht="13.5" customHeight="1">
      <c r="A16" s="7" t="s">
        <v>2</v>
      </c>
      <c r="B16" s="8">
        <f>500*9</f>
        <v>4500</v>
      </c>
      <c r="C16" s="3" t="s">
        <v>36</v>
      </c>
      <c r="D16" s="3" t="s">
        <v>18</v>
      </c>
      <c r="E16" s="3"/>
    </row>
    <row r="17" spans="1:5" ht="13.5" customHeight="1">
      <c r="A17" s="7" t="s">
        <v>37</v>
      </c>
      <c r="B17" s="8">
        <f>1300*8</f>
        <v>10400</v>
      </c>
      <c r="C17" s="3" t="s">
        <v>38</v>
      </c>
      <c r="D17" s="3" t="s">
        <v>18</v>
      </c>
      <c r="E17" s="3"/>
    </row>
    <row r="18" spans="1:5" ht="13.5" customHeight="1">
      <c r="A18" s="7" t="s">
        <v>41</v>
      </c>
      <c r="B18" s="8">
        <f>1000*8</f>
        <v>8000</v>
      </c>
      <c r="C18" s="3" t="s">
        <v>42</v>
      </c>
      <c r="D18" s="3" t="s">
        <v>18</v>
      </c>
      <c r="E18" s="3"/>
    </row>
    <row r="19" spans="1:5" ht="13.5" customHeight="1">
      <c r="A19" s="7" t="s">
        <v>26</v>
      </c>
      <c r="B19" s="8">
        <v>0</v>
      </c>
      <c r="C19" s="3" t="s">
        <v>31</v>
      </c>
      <c r="D19" s="3" t="s">
        <v>18</v>
      </c>
      <c r="E19" s="3"/>
    </row>
    <row r="20" spans="1:5" ht="13.5" customHeight="1">
      <c r="A20" s="9" t="s">
        <v>24</v>
      </c>
      <c r="B20" s="10">
        <f>SUM(B12:B19)</f>
        <v>72900</v>
      </c>
      <c r="C20" s="3"/>
      <c r="D20" s="3"/>
      <c r="E20" s="3"/>
    </row>
    <row r="21" spans="1:5" ht="13.5" customHeight="1">
      <c r="A21" s="4" t="s">
        <v>25</v>
      </c>
      <c r="B21" s="5"/>
      <c r="C21" s="6"/>
      <c r="D21" s="6"/>
      <c r="E21" s="6"/>
    </row>
    <row r="22" spans="1:5" ht="13.5" customHeight="1">
      <c r="A22" s="7" t="s">
        <v>3</v>
      </c>
      <c r="B22" s="8">
        <v>4500</v>
      </c>
      <c r="C22" s="3" t="s">
        <v>29</v>
      </c>
      <c r="D22" s="3" t="s">
        <v>18</v>
      </c>
      <c r="E22" s="3"/>
    </row>
    <row r="23" spans="1:5" ht="13.5" customHeight="1">
      <c r="A23" s="7" t="s">
        <v>5</v>
      </c>
      <c r="B23" s="16">
        <f>10*55*2</f>
        <v>1100</v>
      </c>
      <c r="C23" s="17" t="s">
        <v>48</v>
      </c>
      <c r="D23" s="3" t="s">
        <v>18</v>
      </c>
      <c r="E23" s="3"/>
    </row>
    <row r="24" spans="1:5" ht="13.5" customHeight="1">
      <c r="A24" s="7" t="s">
        <v>6</v>
      </c>
      <c r="B24" s="16">
        <f>100*55*2</f>
        <v>11000</v>
      </c>
      <c r="C24" s="17" t="s">
        <v>47</v>
      </c>
      <c r="D24" s="3" t="s">
        <v>18</v>
      </c>
      <c r="E24" s="3"/>
    </row>
    <row r="25" spans="1:5" ht="13.5" customHeight="1">
      <c r="A25" s="9" t="s">
        <v>24</v>
      </c>
      <c r="B25" s="10">
        <f>SUM(B22:B24)</f>
        <v>16600</v>
      </c>
      <c r="C25" s="3"/>
      <c r="D25" s="3"/>
      <c r="E25" s="3"/>
    </row>
    <row r="26" spans="1:5" ht="13.5" customHeight="1" hidden="1">
      <c r="A26" s="4" t="s">
        <v>7</v>
      </c>
      <c r="B26" s="5"/>
      <c r="C26" s="6"/>
      <c r="D26" s="6"/>
      <c r="E26" s="6"/>
    </row>
    <row r="27" spans="1:5" ht="13.5" customHeight="1" hidden="1">
      <c r="A27" s="7" t="s">
        <v>8</v>
      </c>
      <c r="B27" s="8"/>
      <c r="C27" s="3" t="s">
        <v>9</v>
      </c>
      <c r="D27" s="3"/>
      <c r="E27" s="3"/>
    </row>
    <row r="28" spans="1:5" ht="13.5" customHeight="1" hidden="1">
      <c r="A28" s="7" t="s">
        <v>10</v>
      </c>
      <c r="B28" s="8"/>
      <c r="C28" s="3" t="s">
        <v>11</v>
      </c>
      <c r="D28" s="3" t="s">
        <v>18</v>
      </c>
      <c r="E28" s="3"/>
    </row>
    <row r="29" spans="1:5" ht="13.5" customHeight="1" hidden="1">
      <c r="A29" s="9" t="s">
        <v>24</v>
      </c>
      <c r="B29" s="10">
        <f>SUM(B27:B28)</f>
        <v>0</v>
      </c>
      <c r="C29" s="3"/>
      <c r="D29" s="3"/>
      <c r="E29" s="3"/>
    </row>
    <row r="30" spans="1:5" ht="13.5" customHeight="1" hidden="1">
      <c r="A30" s="4" t="s">
        <v>19</v>
      </c>
      <c r="B30" s="5"/>
      <c r="C30" s="6"/>
      <c r="D30" s="6"/>
      <c r="E30" s="6"/>
    </row>
    <row r="31" spans="1:5" ht="15">
      <c r="A31" s="11" t="s">
        <v>33</v>
      </c>
      <c r="B31" s="12"/>
      <c r="C31" s="13"/>
      <c r="D31" s="14">
        <f>SUMIF(D5:D30,"v",B5:B30)</f>
        <v>620716</v>
      </c>
      <c r="E31" s="13"/>
    </row>
    <row r="32" spans="1:5" ht="50.25">
      <c r="A32" s="21" t="s">
        <v>49</v>
      </c>
      <c r="B32" s="8"/>
      <c r="C32" s="7" t="s">
        <v>50</v>
      </c>
      <c r="D32" s="22">
        <v>500</v>
      </c>
      <c r="E32" s="3"/>
    </row>
    <row r="33" spans="1:5" ht="21">
      <c r="A33" s="21" t="s">
        <v>51</v>
      </c>
      <c r="B33" s="8"/>
      <c r="C33" s="24" t="s">
        <v>52</v>
      </c>
      <c r="D33" s="23">
        <v>6000</v>
      </c>
      <c r="E33" s="3"/>
    </row>
  </sheetData>
  <sheetProtection/>
  <mergeCells count="3">
    <mergeCell ref="A2:A3"/>
    <mergeCell ref="C2:C3"/>
    <mergeCell ref="B2:B3"/>
  </mergeCells>
  <printOptions/>
  <pageMargins left="0.11811023622047245" right="0.31496062992125984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2012-05-03T09:58:01Z</cp:lastPrinted>
  <dcterms:created xsi:type="dcterms:W3CDTF">2012-02-09T15:21:49Z</dcterms:created>
  <dcterms:modified xsi:type="dcterms:W3CDTF">2012-05-05T09:23:40Z</dcterms:modified>
  <cp:category/>
  <cp:version/>
  <cp:contentType/>
  <cp:contentStatus/>
</cp:coreProperties>
</file>